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2" activeTab="2"/>
  </bookViews>
  <sheets>
    <sheet name="исходные данные" sheetId="1" r:id="rId1"/>
    <sheet name="Результаты анализа качества" sheetId="2" r:id="rId2"/>
    <sheet name="Сводный рейтинг ГРБС" sheetId="3" r:id="rId3"/>
  </sheets>
  <definedNames>
    <definedName name="_xlnm.Print_Area" localSheetId="1">'Результаты анализа качества'!$A$1:$F$22</definedName>
    <definedName name="_xlnm.Print_Area" localSheetId="2">'Сводный рейтинг ГРБС'!$B$1:$G$20</definedName>
  </definedNames>
  <calcPr fullCalcOnLoad="1"/>
</workbook>
</file>

<file path=xl/sharedStrings.xml><?xml version="1.0" encoding="utf-8"?>
<sst xmlns="http://schemas.openxmlformats.org/spreadsheetml/2006/main" count="242" uniqueCount="98">
  <si>
    <t xml:space="preserve">Р1 Своевременность представления реестра расходных  обязательств ГРБС  (далее - РРО)       </t>
  </si>
  <si>
    <t xml:space="preserve">Р2 Доля бюджетных 
ассигнований, запланированных на реализацию муниципальных   целевых  программ           
</t>
  </si>
  <si>
    <t xml:space="preserve">Р3 Доля бюджетных 
ассигнований на предоставление   муниципальных услуг (работ) физическим и юридическим лицам, оказываемых в соответствии с муниципальными  заданиями    
</t>
  </si>
  <si>
    <t>Р4. Количество передвижек в сводной бюджетной росписи, произведенных  ГРБС в отчетном году</t>
  </si>
  <si>
    <t xml:space="preserve">Р5. Уровень исполнения расходов ГРБС </t>
  </si>
  <si>
    <t xml:space="preserve">Р6 Наличие просроченной кредиторской задолженности на конец отчетного периода </t>
  </si>
  <si>
    <t xml:space="preserve">Р7 Своевременное доведение ГРБС показателей бюджетной росписи по расходам до подведомственных муниципальных учреждений          </t>
  </si>
  <si>
    <t xml:space="preserve">Р8 Своевременное составление  бюджетной росписи ГРБС и внесение изменений в нее     </t>
  </si>
  <si>
    <t xml:space="preserve">Р9 Качество Порядка составления, утверждения и   ведения бюджетных смет  подведомственных   ГРБС муниципальных  учреждений          </t>
  </si>
  <si>
    <t xml:space="preserve">Р10 Оценка качества планирования бюджетных  ассигнований        </t>
  </si>
  <si>
    <t>Р11 Соблюдение сроков представления ГРБС годовой  бюджетной отчетности</t>
  </si>
  <si>
    <t>Р12 Наличие на сайте Администрации ГО «Александровск-Сахалинский район» информации об утвержденных  целевых программах  а также достигнутых результатов в ходе их реализации</t>
  </si>
  <si>
    <t>Р13 Наличие на сайте Администрации ГО «Александровск-Сахалинский район» информации об утвержденных  муниципальных заданиях на предоставление услуг (выполнение работ) подведомственных учреждений и отчетов об их исполнении</t>
  </si>
  <si>
    <t>Администрация ГО "АСР"</t>
  </si>
  <si>
    <t>Арковская сельская адм</t>
  </si>
  <si>
    <t>Мгачинская сельская адм.</t>
  </si>
  <si>
    <t>Хоэнская сельская адм.</t>
  </si>
  <si>
    <t>Собрание ГО "АСР"</t>
  </si>
  <si>
    <t>КСП</t>
  </si>
  <si>
    <t>КУМС</t>
  </si>
  <si>
    <t>Финансовое управление</t>
  </si>
  <si>
    <t>Главные распорядители средств</t>
  </si>
  <si>
    <t>Виахтинская сельская адм.</t>
  </si>
  <si>
    <t>средняя оценка по показателю</t>
  </si>
  <si>
    <t>наименование направлений оценки, показателей</t>
  </si>
  <si>
    <t>*</t>
  </si>
  <si>
    <t>1. Оценка механизмов планирования расходов бюджета (max 20)</t>
  </si>
  <si>
    <t>2. Оценка результатов исполнения бюджета в части расходов (max 30)</t>
  </si>
  <si>
    <t>3. Оценка состояния учета и отчетности (max 5)</t>
  </si>
  <si>
    <t>4. Публикация отдельной информации на сайте Администрации (max 10)</t>
  </si>
  <si>
    <t>Максимальная суммарная оценка качества финансового менеджмента ГРБС 65</t>
  </si>
  <si>
    <t>ГРБС, получившие неудовлетворительную оценку по показателю</t>
  </si>
  <si>
    <t>ГРБС, получившие лучшую оценку по показателю</t>
  </si>
  <si>
    <t>ГРБС, у которым показатель неприменим</t>
  </si>
  <si>
    <t>2</t>
  </si>
  <si>
    <t>3</t>
  </si>
  <si>
    <t>4</t>
  </si>
  <si>
    <t>5</t>
  </si>
  <si>
    <t>6</t>
  </si>
  <si>
    <t>№ п/п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</si>
  <si>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</si>
  <si>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</si>
  <si>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</si>
  <si>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</si>
  <si>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</si>
  <si>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</si>
  <si>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</si>
  <si>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</si>
  <si>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</si>
  <si>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</si>
  <si>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</si>
  <si>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</si>
  <si>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</si>
  <si>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х</t>
  </si>
  <si>
    <t>Все ГРБС</t>
  </si>
  <si>
    <t>Наименование ГРБС</t>
  </si>
  <si>
    <t>Максимальная оценка качества финансового менеджмента (МАХ)</t>
  </si>
  <si>
    <t>Суммарная оценка качества финансового менеджмента (КФМ)</t>
  </si>
  <si>
    <t>Сводный рейтинг</t>
  </si>
  <si>
    <t xml:space="preserve">главных распорядителей бюджетных средств </t>
  </si>
  <si>
    <t>по качеству финансового менеджмента</t>
  </si>
  <si>
    <t>Оценка среднего уровня качества финансового менеджмента ГРБС (MR)</t>
  </si>
  <si>
    <t>нет</t>
  </si>
  <si>
    <t>итоговая оценка показателя</t>
  </si>
  <si>
    <t>4. Публикация отдельной информации на сайте Администрации (max 10)  10</t>
  </si>
  <si>
    <t>Суммарная оценка КФМ</t>
  </si>
  <si>
    <t>табл.1</t>
  </si>
  <si>
    <t>табл.3</t>
  </si>
  <si>
    <t>не прим.</t>
  </si>
  <si>
    <t>Приложение №2</t>
  </si>
  <si>
    <t>Все ГРБС (кроме УСП)</t>
  </si>
  <si>
    <t>Адм.ГО, УСП</t>
  </si>
  <si>
    <t>Администрация ГО, УСП</t>
  </si>
  <si>
    <t>УСП</t>
  </si>
  <si>
    <t>Управление соц.политики</t>
  </si>
  <si>
    <t>Максимальная суммарная оценка качества финансового менеджмента ГРБС, с учетом показателей, не применяемых к данному ГРБС</t>
  </si>
  <si>
    <t xml:space="preserve">Q=КФМ/МАХ </t>
  </si>
  <si>
    <t>Рейтинговая оценка R (R=КФМ:МАХ*5)</t>
  </si>
  <si>
    <t>табл.2</t>
  </si>
  <si>
    <t>Управление социальной политики</t>
  </si>
  <si>
    <t>Состав и оценка показателей за 2014 год</t>
  </si>
  <si>
    <t>Михайловская сельская адм.</t>
  </si>
  <si>
    <t>Результаты анализа качества финансового менеджмента за 2014 год</t>
  </si>
  <si>
    <t>Михайловская с/адм.</t>
  </si>
  <si>
    <t>Администрация ГО, КУМС,УСП, с/адм.Мгачи,Хоэ,Виахту</t>
  </si>
  <si>
    <t xml:space="preserve">Собрание, ФУ, КСП, </t>
  </si>
  <si>
    <t>1. Оценка механизмов планирования расходов бюджета (max 20)  13,4</t>
  </si>
  <si>
    <t>2. Оценка результатов исполнения бюджета в части расходов (max 30) 27,3</t>
  </si>
  <si>
    <t>3. Оценка состояния учета и отчетности (max 5)  5</t>
  </si>
  <si>
    <t>за 2014 год</t>
  </si>
  <si>
    <t>Михайловская сельск.админ.</t>
  </si>
  <si>
    <t>Администрация ГО, УСП,КУМС</t>
  </si>
  <si>
    <t>С/адм.:Арково, Мгачи, Хоэ, Виахту,Мих-ка, КУМС, КСП, ФУ</t>
  </si>
  <si>
    <t>Администрация ГО, С/адм.:Арково,</t>
  </si>
  <si>
    <t>С/адм.:Арково, Мгачи, Хоэ, Виахту, Мих-ка,Админ.ГО, КУМС, КСП, ФУ</t>
  </si>
  <si>
    <t>с/адм.Арково,Хоэ,Мих-ка,ФУ</t>
  </si>
  <si>
    <t>С/адм: Арково, Мгачи,  Виахту,Мих-ка, Собрание, КСП</t>
  </si>
  <si>
    <t>сельские администрации,Собрание КУМС,ФУ,КСП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</si>
</sst>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textRotation="90" wrapText="1"/>
    </xf>
    <xf numFmtId="49" fontId="1" fillId="0" borderId="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184" fontId="1" fillId="0" borderId="0" xfId="0" applyNumberFormat="1" applyFont="1" applyAlignment="1">
      <alignment horizontal="center"/>
    </xf>
    <xf numFmtId="184" fontId="1" fillId="0" borderId="0" xfId="0" applyNumberFormat="1" applyFont="1" applyBorder="1" applyAlignment="1">
      <alignment horizontal="center"/>
    </xf>
    <xf numFmtId="184" fontId="1" fillId="0" borderId="11" xfId="0" applyNumberFormat="1" applyFont="1" applyBorder="1" applyAlignment="1">
      <alignment horizontal="center"/>
    </xf>
    <xf numFmtId="184" fontId="2" fillId="0" borderId="11" xfId="0" applyNumberFormat="1" applyFont="1" applyBorder="1" applyAlignment="1">
      <alignment wrapText="1"/>
    </xf>
    <xf numFmtId="184" fontId="9" fillId="0" borderId="11" xfId="0" applyNumberFormat="1" applyFont="1" applyBorder="1" applyAlignment="1">
      <alignment/>
    </xf>
    <xf numFmtId="184" fontId="7" fillId="0" borderId="0" xfId="0" applyNumberFormat="1" applyFont="1" applyAlignment="1">
      <alignment wrapText="1"/>
    </xf>
    <xf numFmtId="49" fontId="2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49" fontId="3" fillId="0" borderId="0" xfId="0" applyNumberFormat="1" applyFont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32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2" sqref="M22"/>
    </sheetView>
  </sheetViews>
  <sheetFormatPr defaultColWidth="9.140625" defaultRowHeight="12.75"/>
  <cols>
    <col min="1" max="1" width="45.57421875" style="5" customWidth="1"/>
    <col min="2" max="12" width="9.8515625" style="1" customWidth="1"/>
    <col min="13" max="13" width="9.8515625" style="6" customWidth="1"/>
    <col min="14" max="16384" width="9.140625" style="1" customWidth="1"/>
  </cols>
  <sheetData>
    <row r="1" spans="1:13" ht="15.75">
      <c r="A1" s="56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38" t="s">
        <v>66</v>
      </c>
    </row>
    <row r="2" spans="1:12" s="6" customFormat="1" ht="12.75">
      <c r="A2" s="62" t="s">
        <v>24</v>
      </c>
      <c r="B2" s="61" t="s">
        <v>21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s="6" customFormat="1" ht="78" customHeight="1">
      <c r="A3" s="63"/>
      <c r="B3" s="8" t="s">
        <v>13</v>
      </c>
      <c r="C3" s="8" t="s">
        <v>14</v>
      </c>
      <c r="D3" s="8" t="s">
        <v>15</v>
      </c>
      <c r="E3" s="8" t="s">
        <v>16</v>
      </c>
      <c r="F3" s="8" t="s">
        <v>22</v>
      </c>
      <c r="G3" s="8" t="s">
        <v>81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79</v>
      </c>
      <c r="M3" s="8" t="s">
        <v>23</v>
      </c>
    </row>
    <row r="4" spans="1:13" s="6" customFormat="1" ht="18.75" customHeight="1">
      <c r="A4" s="64" t="s">
        <v>26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25.5">
      <c r="A5" s="3" t="s">
        <v>0</v>
      </c>
      <c r="B5" s="7">
        <v>5</v>
      </c>
      <c r="C5" s="7">
        <v>5</v>
      </c>
      <c r="D5" s="7">
        <v>5</v>
      </c>
      <c r="E5" s="7">
        <v>5</v>
      </c>
      <c r="F5" s="7">
        <v>5</v>
      </c>
      <c r="G5" s="7">
        <v>5</v>
      </c>
      <c r="H5" s="7">
        <v>5</v>
      </c>
      <c r="I5" s="7">
        <v>5</v>
      </c>
      <c r="J5" s="7">
        <v>5</v>
      </c>
      <c r="K5" s="7">
        <v>5</v>
      </c>
      <c r="L5" s="7">
        <v>5</v>
      </c>
      <c r="M5" s="7">
        <v>5</v>
      </c>
    </row>
    <row r="6" spans="1:13" ht="39" customHeight="1">
      <c r="A6" s="4" t="s">
        <v>1</v>
      </c>
      <c r="B6" s="45">
        <v>5</v>
      </c>
      <c r="C6" s="45">
        <v>4</v>
      </c>
      <c r="D6" s="45">
        <v>5</v>
      </c>
      <c r="E6" s="45">
        <v>5</v>
      </c>
      <c r="F6" s="45">
        <v>5</v>
      </c>
      <c r="G6" s="45">
        <v>3</v>
      </c>
      <c r="H6" s="45" t="s">
        <v>68</v>
      </c>
      <c r="I6" s="45" t="s">
        <v>68</v>
      </c>
      <c r="J6" s="45">
        <v>5</v>
      </c>
      <c r="K6" s="45" t="s">
        <v>68</v>
      </c>
      <c r="L6" s="45">
        <v>5</v>
      </c>
      <c r="M6" s="49">
        <f>SUM(B6:L6)/8</f>
        <v>4.625</v>
      </c>
    </row>
    <row r="7" spans="1:13" ht="61.5" customHeight="1">
      <c r="A7" s="4" t="s">
        <v>2</v>
      </c>
      <c r="B7" s="45" t="s">
        <v>68</v>
      </c>
      <c r="C7" s="45" t="s">
        <v>68</v>
      </c>
      <c r="D7" s="45" t="s">
        <v>68</v>
      </c>
      <c r="E7" s="45" t="s">
        <v>68</v>
      </c>
      <c r="F7" s="45" t="s">
        <v>68</v>
      </c>
      <c r="G7" s="45" t="s">
        <v>68</v>
      </c>
      <c r="H7" s="45" t="s">
        <v>68</v>
      </c>
      <c r="I7" s="45" t="s">
        <v>68</v>
      </c>
      <c r="J7" s="45" t="s">
        <v>68</v>
      </c>
      <c r="K7" s="45" t="s">
        <v>68</v>
      </c>
      <c r="L7" s="7">
        <v>0</v>
      </c>
      <c r="M7" s="7">
        <v>0</v>
      </c>
    </row>
    <row r="8" spans="1:13" ht="34.5" customHeight="1">
      <c r="A8" s="3" t="s">
        <v>3</v>
      </c>
      <c r="B8" s="7">
        <v>2</v>
      </c>
      <c r="C8" s="7">
        <v>5</v>
      </c>
      <c r="D8" s="7">
        <v>5</v>
      </c>
      <c r="E8" s="7">
        <v>4</v>
      </c>
      <c r="F8" s="7">
        <v>5</v>
      </c>
      <c r="G8" s="7">
        <v>5</v>
      </c>
      <c r="H8" s="7">
        <v>5</v>
      </c>
      <c r="I8" s="7">
        <v>5</v>
      </c>
      <c r="J8" s="7">
        <v>1</v>
      </c>
      <c r="K8" s="7">
        <v>4</v>
      </c>
      <c r="L8" s="7">
        <v>0</v>
      </c>
      <c r="M8" s="49">
        <f>SUM(B8:L8)/11</f>
        <v>3.727272727272727</v>
      </c>
    </row>
    <row r="9" spans="1:13" ht="21" customHeight="1">
      <c r="A9" s="58" t="s">
        <v>27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</row>
    <row r="10" spans="1:13" ht="24.75" customHeight="1">
      <c r="A10" s="3" t="s">
        <v>4</v>
      </c>
      <c r="B10" s="7">
        <v>4</v>
      </c>
      <c r="C10" s="7">
        <v>5</v>
      </c>
      <c r="D10" s="7">
        <v>4</v>
      </c>
      <c r="E10" s="7">
        <v>5</v>
      </c>
      <c r="F10" s="7">
        <v>4</v>
      </c>
      <c r="G10" s="7">
        <v>5</v>
      </c>
      <c r="H10" s="7">
        <v>4</v>
      </c>
      <c r="I10" s="7">
        <v>4</v>
      </c>
      <c r="J10" s="7">
        <v>3</v>
      </c>
      <c r="K10" s="7">
        <v>5</v>
      </c>
      <c r="L10" s="7">
        <v>4</v>
      </c>
      <c r="M10" s="49">
        <f>SUM(B10:L10)/11</f>
        <v>4.2727272727272725</v>
      </c>
    </row>
    <row r="11" spans="1:13" ht="25.5">
      <c r="A11" s="3" t="s">
        <v>5</v>
      </c>
      <c r="B11" s="7">
        <v>5</v>
      </c>
      <c r="C11" s="7">
        <v>5</v>
      </c>
      <c r="D11" s="7">
        <v>5</v>
      </c>
      <c r="E11" s="7">
        <v>5</v>
      </c>
      <c r="F11" s="7">
        <v>5</v>
      </c>
      <c r="G11" s="7">
        <v>5</v>
      </c>
      <c r="H11" s="7">
        <v>5</v>
      </c>
      <c r="I11" s="7">
        <v>5</v>
      </c>
      <c r="J11" s="7">
        <v>5</v>
      </c>
      <c r="K11" s="7">
        <v>5</v>
      </c>
      <c r="L11" s="7">
        <v>5</v>
      </c>
      <c r="M11" s="7">
        <f>SUM(B11:L11)/11</f>
        <v>5</v>
      </c>
    </row>
    <row r="12" spans="1:13" ht="38.25">
      <c r="A12" s="3" t="s">
        <v>6</v>
      </c>
      <c r="B12" s="7">
        <v>5</v>
      </c>
      <c r="C12" s="7" t="s">
        <v>68</v>
      </c>
      <c r="D12" s="7" t="s">
        <v>68</v>
      </c>
      <c r="E12" s="7" t="s">
        <v>68</v>
      </c>
      <c r="F12" s="7" t="s">
        <v>68</v>
      </c>
      <c r="G12" s="7" t="s">
        <v>68</v>
      </c>
      <c r="H12" s="7" t="s">
        <v>68</v>
      </c>
      <c r="I12" s="7" t="s">
        <v>68</v>
      </c>
      <c r="J12" s="7" t="s">
        <v>68</v>
      </c>
      <c r="K12" s="7" t="s">
        <v>68</v>
      </c>
      <c r="L12" s="7">
        <v>5</v>
      </c>
      <c r="M12" s="7">
        <v>5</v>
      </c>
    </row>
    <row r="13" spans="1:13" ht="25.5">
      <c r="A13" s="3" t="s">
        <v>7</v>
      </c>
      <c r="B13" s="7">
        <v>5</v>
      </c>
      <c r="C13" s="7">
        <v>5</v>
      </c>
      <c r="D13" s="7">
        <v>5</v>
      </c>
      <c r="E13" s="7">
        <v>5</v>
      </c>
      <c r="F13" s="7">
        <v>5</v>
      </c>
      <c r="G13" s="7">
        <v>5</v>
      </c>
      <c r="H13" s="7">
        <v>5</v>
      </c>
      <c r="I13" s="7">
        <v>5</v>
      </c>
      <c r="J13" s="7">
        <v>5</v>
      </c>
      <c r="K13" s="7">
        <v>5</v>
      </c>
      <c r="L13" s="7">
        <v>5</v>
      </c>
      <c r="M13" s="7">
        <v>5</v>
      </c>
    </row>
    <row r="14" spans="1:13" ht="38.25">
      <c r="A14" s="3" t="s">
        <v>8</v>
      </c>
      <c r="B14" s="7">
        <v>5</v>
      </c>
      <c r="C14" s="7" t="s">
        <v>68</v>
      </c>
      <c r="D14" s="7" t="s">
        <v>68</v>
      </c>
      <c r="E14" s="7" t="s">
        <v>68</v>
      </c>
      <c r="F14" s="7" t="s">
        <v>68</v>
      </c>
      <c r="G14" s="7" t="s">
        <v>68</v>
      </c>
      <c r="H14" s="7" t="s">
        <v>68</v>
      </c>
      <c r="I14" s="7" t="s">
        <v>68</v>
      </c>
      <c r="J14" s="7" t="s">
        <v>68</v>
      </c>
      <c r="K14" s="7" t="s">
        <v>68</v>
      </c>
      <c r="L14" s="7">
        <v>5</v>
      </c>
      <c r="M14" s="7">
        <v>5</v>
      </c>
    </row>
    <row r="15" spans="1:13" ht="25.5">
      <c r="A15" s="3" t="s">
        <v>9</v>
      </c>
      <c r="B15" s="7">
        <v>0</v>
      </c>
      <c r="C15" s="7">
        <v>1</v>
      </c>
      <c r="D15" s="7">
        <v>3</v>
      </c>
      <c r="E15" s="7">
        <v>3</v>
      </c>
      <c r="F15" s="7">
        <v>3</v>
      </c>
      <c r="G15" s="7">
        <v>3</v>
      </c>
      <c r="H15" s="7">
        <v>4</v>
      </c>
      <c r="I15" s="7">
        <v>4</v>
      </c>
      <c r="J15" s="7">
        <v>4</v>
      </c>
      <c r="K15" s="7">
        <v>4</v>
      </c>
      <c r="L15" s="7">
        <v>4</v>
      </c>
      <c r="M15" s="7">
        <f>SUM(B15:L15)/11</f>
        <v>3</v>
      </c>
    </row>
    <row r="16" spans="1:13" ht="18.75" customHeight="1">
      <c r="A16" s="58" t="s">
        <v>28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</row>
    <row r="17" spans="1:13" ht="25.5">
      <c r="A17" s="3" t="s">
        <v>10</v>
      </c>
      <c r="B17" s="7">
        <v>5</v>
      </c>
      <c r="C17" s="7">
        <v>5</v>
      </c>
      <c r="D17" s="7">
        <v>5</v>
      </c>
      <c r="E17" s="7">
        <v>5</v>
      </c>
      <c r="F17" s="7">
        <v>5</v>
      </c>
      <c r="G17" s="7">
        <v>5</v>
      </c>
      <c r="H17" s="7">
        <v>5</v>
      </c>
      <c r="I17" s="7">
        <v>5</v>
      </c>
      <c r="J17" s="7">
        <v>5</v>
      </c>
      <c r="K17" s="7">
        <v>5</v>
      </c>
      <c r="L17" s="7">
        <v>5</v>
      </c>
      <c r="M17" s="7">
        <v>5</v>
      </c>
    </row>
    <row r="18" spans="1:13" ht="15.75">
      <c r="A18" s="58" t="s">
        <v>29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</row>
    <row r="19" spans="1:13" ht="51">
      <c r="A19" s="3" t="s">
        <v>11</v>
      </c>
      <c r="B19" s="7">
        <v>5</v>
      </c>
      <c r="C19" s="7">
        <v>5</v>
      </c>
      <c r="D19" s="7">
        <v>5</v>
      </c>
      <c r="E19" s="7">
        <v>5</v>
      </c>
      <c r="F19" s="7">
        <v>5</v>
      </c>
      <c r="G19" s="7">
        <v>5</v>
      </c>
      <c r="H19" s="7">
        <v>5</v>
      </c>
      <c r="I19" s="7">
        <v>5</v>
      </c>
      <c r="J19" s="7">
        <v>5</v>
      </c>
      <c r="K19" s="7">
        <v>5</v>
      </c>
      <c r="L19" s="7">
        <v>5</v>
      </c>
      <c r="M19" s="7">
        <v>5</v>
      </c>
    </row>
    <row r="20" spans="1:13" ht="76.5">
      <c r="A20" s="3" t="s">
        <v>12</v>
      </c>
      <c r="B20" s="7" t="s">
        <v>68</v>
      </c>
      <c r="C20" s="7" t="s">
        <v>68</v>
      </c>
      <c r="D20" s="7" t="s">
        <v>68</v>
      </c>
      <c r="E20" s="7" t="s">
        <v>68</v>
      </c>
      <c r="F20" s="7" t="s">
        <v>68</v>
      </c>
      <c r="G20" s="7" t="s">
        <v>68</v>
      </c>
      <c r="H20" s="7" t="s">
        <v>68</v>
      </c>
      <c r="I20" s="7" t="s">
        <v>68</v>
      </c>
      <c r="J20" s="7" t="s">
        <v>68</v>
      </c>
      <c r="K20" s="7" t="s">
        <v>68</v>
      </c>
      <c r="L20" s="7">
        <v>5</v>
      </c>
      <c r="M20" s="7">
        <v>5</v>
      </c>
    </row>
    <row r="21" spans="1:13" ht="12.75">
      <c r="A21" s="2" t="s">
        <v>65</v>
      </c>
      <c r="B21" s="6">
        <f>SUM(B5:B20)</f>
        <v>46</v>
      </c>
      <c r="C21" s="6">
        <f aca="true" t="shared" si="0" ref="C21:L21">SUM(C5:C20)</f>
        <v>40</v>
      </c>
      <c r="D21" s="6">
        <f t="shared" si="0"/>
        <v>42</v>
      </c>
      <c r="E21" s="6">
        <f t="shared" si="0"/>
        <v>42</v>
      </c>
      <c r="F21" s="6">
        <f t="shared" si="0"/>
        <v>42</v>
      </c>
      <c r="G21" s="6">
        <f t="shared" si="0"/>
        <v>41</v>
      </c>
      <c r="H21" s="6">
        <f t="shared" si="0"/>
        <v>38</v>
      </c>
      <c r="I21" s="6">
        <f t="shared" si="0"/>
        <v>38</v>
      </c>
      <c r="J21" s="6">
        <f t="shared" si="0"/>
        <v>38</v>
      </c>
      <c r="K21" s="6">
        <f t="shared" si="0"/>
        <v>38</v>
      </c>
      <c r="L21" s="6">
        <f t="shared" si="0"/>
        <v>53</v>
      </c>
      <c r="M21" s="50">
        <f>SUM(B21:L21)/11</f>
        <v>41.63636363636363</v>
      </c>
    </row>
    <row r="22" spans="1:13" ht="38.25">
      <c r="A22" s="2" t="s">
        <v>75</v>
      </c>
      <c r="B22" s="6">
        <f>65-10</f>
        <v>55</v>
      </c>
      <c r="C22" s="6">
        <f>65-20</f>
        <v>45</v>
      </c>
      <c r="D22" s="6">
        <f>65-20</f>
        <v>45</v>
      </c>
      <c r="E22" s="6">
        <f>65-20</f>
        <v>45</v>
      </c>
      <c r="F22" s="6">
        <f>65-20</f>
        <v>45</v>
      </c>
      <c r="G22" s="6">
        <f>65-20</f>
        <v>45</v>
      </c>
      <c r="H22" s="6">
        <f>65-25</f>
        <v>40</v>
      </c>
      <c r="I22" s="6">
        <f>65-25</f>
        <v>40</v>
      </c>
      <c r="J22" s="6">
        <f>65-20</f>
        <v>45</v>
      </c>
      <c r="K22" s="6">
        <f>65-25</f>
        <v>40</v>
      </c>
      <c r="L22" s="6">
        <v>65</v>
      </c>
      <c r="M22" s="51">
        <f>SUM(B22:L22)/11</f>
        <v>46.36363636363637</v>
      </c>
    </row>
    <row r="23" spans="1:13" ht="15" customHeight="1">
      <c r="A23" s="57" t="s">
        <v>30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</sheetData>
  <sheetProtection/>
  <mergeCells count="8">
    <mergeCell ref="A1:L1"/>
    <mergeCell ref="A23:M23"/>
    <mergeCell ref="A16:M16"/>
    <mergeCell ref="A18:M18"/>
    <mergeCell ref="B2:L2"/>
    <mergeCell ref="A2:A3"/>
    <mergeCell ref="A4:M4"/>
    <mergeCell ref="A9:M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31"/>
  <sheetViews>
    <sheetView zoomScale="70" zoomScaleNormal="70" zoomScalePageLayoutView="0" workbookViewId="0" topLeftCell="A1">
      <pane xSplit="3" ySplit="3" topLeftCell="D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22" sqref="S22"/>
    </sheetView>
  </sheetViews>
  <sheetFormatPr defaultColWidth="9.140625" defaultRowHeight="12.75"/>
  <cols>
    <col min="1" max="1" width="4.57421875" style="6" customWidth="1"/>
    <col min="2" max="2" width="45.57421875" style="5" customWidth="1"/>
    <col min="3" max="3" width="7.7109375" style="6" customWidth="1"/>
    <col min="4" max="4" width="17.140625" style="6" customWidth="1"/>
    <col min="5" max="5" width="16.57421875" style="6" customWidth="1"/>
    <col min="6" max="6" width="18.7109375" style="6" customWidth="1"/>
    <col min="7" max="7" width="15.28125" style="18" customWidth="1"/>
    <col min="8" max="18" width="9.8515625" style="1" customWidth="1"/>
    <col min="19" max="19" width="9.8515625" style="6" customWidth="1"/>
    <col min="20" max="16384" width="9.140625" style="1" customWidth="1"/>
  </cols>
  <sheetData>
    <row r="1" spans="2:18" ht="18.75">
      <c r="B1" s="67" t="s">
        <v>82</v>
      </c>
      <c r="C1" s="67"/>
      <c r="D1" s="67"/>
      <c r="E1" s="67"/>
      <c r="F1" s="39" t="s">
        <v>78</v>
      </c>
      <c r="R1" s="1" t="s">
        <v>69</v>
      </c>
    </row>
    <row r="2" spans="2:18" s="6" customFormat="1" ht="12.75">
      <c r="B2" s="12"/>
      <c r="G2" s="18"/>
      <c r="H2" s="61" t="s">
        <v>21</v>
      </c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20" s="6" customFormat="1" ht="78" customHeight="1">
      <c r="A3" s="13" t="s">
        <v>39</v>
      </c>
      <c r="B3" s="13" t="s">
        <v>24</v>
      </c>
      <c r="C3" s="8" t="s">
        <v>23</v>
      </c>
      <c r="D3" s="8" t="s">
        <v>31</v>
      </c>
      <c r="E3" s="14" t="s">
        <v>32</v>
      </c>
      <c r="F3" s="8" t="s">
        <v>33</v>
      </c>
      <c r="G3" s="19"/>
      <c r="H3" s="8" t="s">
        <v>13</v>
      </c>
      <c r="I3" s="8" t="s">
        <v>14</v>
      </c>
      <c r="J3" s="8" t="s">
        <v>15</v>
      </c>
      <c r="K3" s="8" t="s">
        <v>16</v>
      </c>
      <c r="L3" s="8" t="s">
        <v>22</v>
      </c>
      <c r="M3" s="8" t="s">
        <v>83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74</v>
      </c>
      <c r="S3" s="11" t="s">
        <v>23</v>
      </c>
      <c r="T3" s="11" t="s">
        <v>63</v>
      </c>
    </row>
    <row r="4" spans="1:19" s="6" customFormat="1" ht="16.5" customHeight="1">
      <c r="A4" s="10">
        <v>1</v>
      </c>
      <c r="B4" s="10" t="s">
        <v>34</v>
      </c>
      <c r="C4" s="10" t="s">
        <v>35</v>
      </c>
      <c r="D4" s="10" t="s">
        <v>36</v>
      </c>
      <c r="E4" s="10" t="s">
        <v>37</v>
      </c>
      <c r="F4" s="13" t="s">
        <v>38</v>
      </c>
      <c r="G4" s="2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1"/>
    </row>
    <row r="5" spans="1:21" s="6" customFormat="1" ht="16.5" customHeight="1">
      <c r="A5" s="64" t="s">
        <v>86</v>
      </c>
      <c r="B5" s="68"/>
      <c r="C5" s="68"/>
      <c r="D5" s="68"/>
      <c r="E5" s="68"/>
      <c r="F5" s="69"/>
      <c r="G5" s="21"/>
      <c r="H5" s="47">
        <f>SUM(H6:H9)</f>
        <v>12</v>
      </c>
      <c r="I5" s="47">
        <f aca="true" t="shared" si="0" ref="I5:R5">SUM(I6:I9)</f>
        <v>14</v>
      </c>
      <c r="J5" s="47">
        <f t="shared" si="0"/>
        <v>15</v>
      </c>
      <c r="K5" s="47">
        <f t="shared" si="0"/>
        <v>14</v>
      </c>
      <c r="L5" s="47">
        <f t="shared" si="0"/>
        <v>15</v>
      </c>
      <c r="M5" s="47">
        <f t="shared" si="0"/>
        <v>13</v>
      </c>
      <c r="N5" s="47">
        <f t="shared" si="0"/>
        <v>10</v>
      </c>
      <c r="O5" s="47">
        <f t="shared" si="0"/>
        <v>10</v>
      </c>
      <c r="P5" s="47">
        <f t="shared" si="0"/>
        <v>11</v>
      </c>
      <c r="Q5" s="47">
        <f t="shared" si="0"/>
        <v>9</v>
      </c>
      <c r="R5" s="47">
        <f t="shared" si="0"/>
        <v>10</v>
      </c>
      <c r="S5" s="54">
        <f>SUM(S6:S9)</f>
        <v>13.352272727272727</v>
      </c>
      <c r="T5" s="48">
        <f>SUM(H5:R5)</f>
        <v>133</v>
      </c>
      <c r="U5" s="48"/>
    </row>
    <row r="6" spans="1:20" ht="25.5">
      <c r="A6" s="7" t="s">
        <v>40</v>
      </c>
      <c r="B6" s="3" t="s">
        <v>0</v>
      </c>
      <c r="C6" s="7">
        <v>5</v>
      </c>
      <c r="D6" s="25" t="s">
        <v>62</v>
      </c>
      <c r="E6" s="26" t="s">
        <v>54</v>
      </c>
      <c r="F6" s="25" t="s">
        <v>62</v>
      </c>
      <c r="H6" s="7">
        <v>5</v>
      </c>
      <c r="I6" s="7">
        <v>5</v>
      </c>
      <c r="J6" s="7">
        <v>5</v>
      </c>
      <c r="K6" s="7">
        <v>5</v>
      </c>
      <c r="L6" s="7">
        <v>5</v>
      </c>
      <c r="M6" s="7">
        <v>5</v>
      </c>
      <c r="N6" s="7">
        <v>5</v>
      </c>
      <c r="O6" s="7">
        <v>5</v>
      </c>
      <c r="P6" s="7">
        <v>5</v>
      </c>
      <c r="Q6" s="7">
        <v>5</v>
      </c>
      <c r="R6" s="7">
        <v>5</v>
      </c>
      <c r="S6" s="17">
        <v>5</v>
      </c>
      <c r="T6" s="1">
        <f>SUM(H6:R6)</f>
        <v>55</v>
      </c>
    </row>
    <row r="7" spans="1:20" ht="39" customHeight="1">
      <c r="A7" s="7" t="s">
        <v>41</v>
      </c>
      <c r="B7" s="4" t="s">
        <v>1</v>
      </c>
      <c r="C7" s="7">
        <v>4.6</v>
      </c>
      <c r="D7" s="25" t="s">
        <v>62</v>
      </c>
      <c r="E7" s="15" t="s">
        <v>84</v>
      </c>
      <c r="F7" s="4" t="s">
        <v>85</v>
      </c>
      <c r="H7" s="7">
        <v>5</v>
      </c>
      <c r="I7" s="7">
        <v>4</v>
      </c>
      <c r="J7" s="7">
        <v>5</v>
      </c>
      <c r="K7" s="7">
        <v>5</v>
      </c>
      <c r="L7" s="7">
        <v>5</v>
      </c>
      <c r="M7" s="7">
        <v>3</v>
      </c>
      <c r="N7" s="7" t="s">
        <v>25</v>
      </c>
      <c r="O7" s="7" t="s">
        <v>25</v>
      </c>
      <c r="P7" s="7">
        <v>5</v>
      </c>
      <c r="Q7" s="7" t="s">
        <v>25</v>
      </c>
      <c r="R7" s="7">
        <v>5</v>
      </c>
      <c r="S7" s="52">
        <f>T7/8</f>
        <v>4.625</v>
      </c>
      <c r="T7" s="1">
        <f aca="true" t="shared" si="1" ref="T7:T21">SUM(H7:R7)</f>
        <v>37</v>
      </c>
    </row>
    <row r="8" spans="1:20" ht="61.5" customHeight="1">
      <c r="A8" s="7" t="s">
        <v>42</v>
      </c>
      <c r="B8" s="4" t="s">
        <v>2</v>
      </c>
      <c r="C8" s="7">
        <v>0</v>
      </c>
      <c r="D8" s="25" t="s">
        <v>73</v>
      </c>
      <c r="E8" s="26" t="s">
        <v>53</v>
      </c>
      <c r="F8" s="25" t="s">
        <v>70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7" t="s">
        <v>25</v>
      </c>
      <c r="O8" s="7" t="s">
        <v>25</v>
      </c>
      <c r="P8" s="7" t="s">
        <v>25</v>
      </c>
      <c r="Q8" s="7" t="s">
        <v>25</v>
      </c>
      <c r="R8" s="7">
        <v>0</v>
      </c>
      <c r="S8" s="17" t="s">
        <v>25</v>
      </c>
      <c r="T8" s="1">
        <f t="shared" si="1"/>
        <v>0</v>
      </c>
    </row>
    <row r="9" spans="1:20" ht="57" customHeight="1">
      <c r="A9" s="7" t="s">
        <v>43</v>
      </c>
      <c r="B9" s="3" t="s">
        <v>3</v>
      </c>
      <c r="C9" s="7">
        <v>3.7</v>
      </c>
      <c r="D9" s="4" t="s">
        <v>91</v>
      </c>
      <c r="E9" s="15" t="s">
        <v>96</v>
      </c>
      <c r="F9" s="25" t="s">
        <v>62</v>
      </c>
      <c r="H9" s="7">
        <v>2</v>
      </c>
      <c r="I9" s="7">
        <v>5</v>
      </c>
      <c r="J9" s="7">
        <v>5</v>
      </c>
      <c r="K9" s="7">
        <v>4</v>
      </c>
      <c r="L9" s="7">
        <v>5</v>
      </c>
      <c r="M9" s="7">
        <v>5</v>
      </c>
      <c r="N9" s="7">
        <v>5</v>
      </c>
      <c r="O9" s="7">
        <v>5</v>
      </c>
      <c r="P9" s="7">
        <v>1</v>
      </c>
      <c r="Q9" s="7">
        <v>4</v>
      </c>
      <c r="R9" s="7">
        <v>0</v>
      </c>
      <c r="S9" s="52">
        <f>T9/11</f>
        <v>3.727272727272727</v>
      </c>
      <c r="T9" s="1">
        <f t="shared" si="1"/>
        <v>41</v>
      </c>
    </row>
    <row r="10" spans="1:20" ht="21.75" customHeight="1">
      <c r="A10" s="58" t="s">
        <v>87</v>
      </c>
      <c r="B10" s="59"/>
      <c r="C10" s="59"/>
      <c r="D10" s="59"/>
      <c r="E10" s="59"/>
      <c r="F10" s="60"/>
      <c r="G10" s="22"/>
      <c r="H10" s="24">
        <f>SUM(H11:H16)</f>
        <v>24</v>
      </c>
      <c r="I10" s="24">
        <f aca="true" t="shared" si="2" ref="I10:R10">SUM(I11:I16)</f>
        <v>16</v>
      </c>
      <c r="J10" s="24">
        <f t="shared" si="2"/>
        <v>17</v>
      </c>
      <c r="K10" s="24">
        <f t="shared" si="2"/>
        <v>18</v>
      </c>
      <c r="L10" s="24">
        <f t="shared" si="2"/>
        <v>17</v>
      </c>
      <c r="M10" s="24">
        <f t="shared" si="2"/>
        <v>18</v>
      </c>
      <c r="N10" s="24">
        <f t="shared" si="2"/>
        <v>18</v>
      </c>
      <c r="O10" s="24">
        <f t="shared" si="2"/>
        <v>18</v>
      </c>
      <c r="P10" s="24">
        <f t="shared" si="2"/>
        <v>17</v>
      </c>
      <c r="Q10" s="24">
        <f t="shared" si="2"/>
        <v>19</v>
      </c>
      <c r="R10" s="24">
        <f t="shared" si="2"/>
        <v>28</v>
      </c>
      <c r="S10" s="53">
        <f>SUM(S11:S16)</f>
        <v>27.272727272727273</v>
      </c>
      <c r="T10" s="1">
        <f>SUM(H10:R10)</f>
        <v>210</v>
      </c>
    </row>
    <row r="11" spans="1:20" ht="24.75" customHeight="1">
      <c r="A11" s="7" t="s">
        <v>44</v>
      </c>
      <c r="B11" s="3" t="s">
        <v>4</v>
      </c>
      <c r="C11" s="7">
        <v>4.3</v>
      </c>
      <c r="D11" s="25" t="s">
        <v>62</v>
      </c>
      <c r="E11" s="28" t="s">
        <v>95</v>
      </c>
      <c r="F11" s="27" t="s">
        <v>62</v>
      </c>
      <c r="G11" s="23"/>
      <c r="H11" s="7">
        <v>4</v>
      </c>
      <c r="I11" s="7">
        <v>5</v>
      </c>
      <c r="J11" s="7">
        <v>4</v>
      </c>
      <c r="K11" s="7">
        <v>5</v>
      </c>
      <c r="L11" s="7">
        <v>4</v>
      </c>
      <c r="M11" s="7">
        <v>5</v>
      </c>
      <c r="N11" s="7">
        <v>4</v>
      </c>
      <c r="O11" s="7">
        <v>4</v>
      </c>
      <c r="P11" s="7">
        <v>3</v>
      </c>
      <c r="Q11" s="7">
        <v>5</v>
      </c>
      <c r="R11" s="7">
        <v>4</v>
      </c>
      <c r="S11" s="52">
        <f>SUM(H11:R11)/11</f>
        <v>4.2727272727272725</v>
      </c>
      <c r="T11" s="1">
        <f t="shared" si="1"/>
        <v>47</v>
      </c>
    </row>
    <row r="12" spans="1:20" ht="25.5">
      <c r="A12" s="7" t="s">
        <v>45</v>
      </c>
      <c r="B12" s="3" t="s">
        <v>5</v>
      </c>
      <c r="C12" s="7">
        <v>5</v>
      </c>
      <c r="D12" s="27" t="s">
        <v>62</v>
      </c>
      <c r="E12" s="28" t="s">
        <v>54</v>
      </c>
      <c r="F12" s="27" t="s">
        <v>62</v>
      </c>
      <c r="G12" s="23"/>
      <c r="H12" s="7">
        <v>5</v>
      </c>
      <c r="I12" s="7">
        <v>5</v>
      </c>
      <c r="J12" s="7">
        <v>5</v>
      </c>
      <c r="K12" s="7">
        <v>5</v>
      </c>
      <c r="L12" s="7">
        <v>5</v>
      </c>
      <c r="M12" s="7">
        <v>5</v>
      </c>
      <c r="N12" s="7">
        <v>5</v>
      </c>
      <c r="O12" s="7">
        <v>5</v>
      </c>
      <c r="P12" s="7">
        <v>5</v>
      </c>
      <c r="Q12" s="7">
        <v>5</v>
      </c>
      <c r="R12" s="7">
        <v>5</v>
      </c>
      <c r="S12" s="17">
        <f>SUM(H12:R12)/11</f>
        <v>5</v>
      </c>
      <c r="T12" s="1">
        <f t="shared" si="1"/>
        <v>55</v>
      </c>
    </row>
    <row r="13" spans="1:20" ht="51">
      <c r="A13" s="7" t="s">
        <v>46</v>
      </c>
      <c r="B13" s="3" t="s">
        <v>6</v>
      </c>
      <c r="C13" s="7">
        <v>5</v>
      </c>
      <c r="D13" s="27" t="s">
        <v>53</v>
      </c>
      <c r="E13" s="16" t="s">
        <v>72</v>
      </c>
      <c r="F13" s="3" t="s">
        <v>92</v>
      </c>
      <c r="G13" s="23"/>
      <c r="H13" s="7">
        <v>5</v>
      </c>
      <c r="I13" s="7" t="s">
        <v>25</v>
      </c>
      <c r="J13" s="7" t="s">
        <v>25</v>
      </c>
      <c r="K13" s="7" t="s">
        <v>25</v>
      </c>
      <c r="L13" s="7" t="s">
        <v>25</v>
      </c>
      <c r="M13" s="7" t="s">
        <v>25</v>
      </c>
      <c r="N13" s="7" t="s">
        <v>25</v>
      </c>
      <c r="O13" s="7" t="s">
        <v>25</v>
      </c>
      <c r="P13" s="7" t="s">
        <v>25</v>
      </c>
      <c r="Q13" s="7" t="s">
        <v>25</v>
      </c>
      <c r="R13" s="7">
        <v>5</v>
      </c>
      <c r="S13" s="17">
        <v>5</v>
      </c>
      <c r="T13" s="1">
        <f t="shared" si="1"/>
        <v>10</v>
      </c>
    </row>
    <row r="14" spans="1:20" ht="25.5">
      <c r="A14" s="7" t="s">
        <v>47</v>
      </c>
      <c r="B14" s="3" t="s">
        <v>7</v>
      </c>
      <c r="C14" s="7">
        <v>5</v>
      </c>
      <c r="D14" s="27" t="s">
        <v>62</v>
      </c>
      <c r="E14" s="28" t="s">
        <v>54</v>
      </c>
      <c r="F14" s="27" t="s">
        <v>62</v>
      </c>
      <c r="G14" s="23"/>
      <c r="H14" s="7">
        <v>5</v>
      </c>
      <c r="I14" s="7">
        <v>5</v>
      </c>
      <c r="J14" s="7">
        <v>5</v>
      </c>
      <c r="K14" s="7">
        <v>5</v>
      </c>
      <c r="L14" s="7">
        <v>5</v>
      </c>
      <c r="M14" s="7">
        <v>5</v>
      </c>
      <c r="N14" s="7">
        <v>5</v>
      </c>
      <c r="O14" s="7">
        <v>5</v>
      </c>
      <c r="P14" s="7">
        <v>5</v>
      </c>
      <c r="Q14" s="7">
        <v>5</v>
      </c>
      <c r="R14" s="7">
        <v>5</v>
      </c>
      <c r="S14" s="17">
        <f>SUM(H14:R14)/11</f>
        <v>5</v>
      </c>
      <c r="T14" s="1">
        <f t="shared" si="1"/>
        <v>55</v>
      </c>
    </row>
    <row r="15" spans="1:20" ht="38.25">
      <c r="A15" s="7" t="s">
        <v>48</v>
      </c>
      <c r="B15" s="3" t="s">
        <v>8</v>
      </c>
      <c r="C15" s="7">
        <v>5</v>
      </c>
      <c r="D15" s="27" t="s">
        <v>62</v>
      </c>
      <c r="E15" s="28" t="s">
        <v>71</v>
      </c>
      <c r="F15" s="27" t="s">
        <v>97</v>
      </c>
      <c r="G15" s="23"/>
      <c r="H15" s="7">
        <v>5</v>
      </c>
      <c r="I15" s="7" t="s">
        <v>25</v>
      </c>
      <c r="J15" s="7" t="s">
        <v>25</v>
      </c>
      <c r="K15" s="7" t="s">
        <v>25</v>
      </c>
      <c r="L15" s="7" t="s">
        <v>25</v>
      </c>
      <c r="M15" s="7" t="s">
        <v>25</v>
      </c>
      <c r="N15" s="7" t="s">
        <v>25</v>
      </c>
      <c r="O15" s="7" t="s">
        <v>25</v>
      </c>
      <c r="P15" s="7" t="s">
        <v>25</v>
      </c>
      <c r="Q15" s="7" t="s">
        <v>25</v>
      </c>
      <c r="R15" s="7">
        <v>5</v>
      </c>
      <c r="S15" s="17">
        <v>5</v>
      </c>
      <c r="T15" s="1">
        <f t="shared" si="1"/>
        <v>10</v>
      </c>
    </row>
    <row r="16" spans="1:20" ht="25.5">
      <c r="A16" s="7" t="s">
        <v>49</v>
      </c>
      <c r="B16" s="3" t="s">
        <v>9</v>
      </c>
      <c r="C16" s="7">
        <v>3</v>
      </c>
      <c r="D16" s="16" t="s">
        <v>93</v>
      </c>
      <c r="E16" s="28" t="s">
        <v>62</v>
      </c>
      <c r="F16" s="27" t="s">
        <v>62</v>
      </c>
      <c r="G16" s="23"/>
      <c r="H16" s="7">
        <v>0</v>
      </c>
      <c r="I16" s="7">
        <v>1</v>
      </c>
      <c r="J16" s="7">
        <v>3</v>
      </c>
      <c r="K16" s="7">
        <v>3</v>
      </c>
      <c r="L16" s="7">
        <v>3</v>
      </c>
      <c r="M16" s="7">
        <v>3</v>
      </c>
      <c r="N16" s="7">
        <v>4</v>
      </c>
      <c r="O16" s="7">
        <v>4</v>
      </c>
      <c r="P16" s="7">
        <v>4</v>
      </c>
      <c r="Q16" s="7">
        <v>4</v>
      </c>
      <c r="R16" s="7">
        <v>4</v>
      </c>
      <c r="S16" s="17">
        <f>SUM(H16:R16)/11</f>
        <v>3</v>
      </c>
      <c r="T16" s="1">
        <f t="shared" si="1"/>
        <v>33</v>
      </c>
    </row>
    <row r="17" spans="1:20" ht="24" customHeight="1">
      <c r="A17" s="58" t="s">
        <v>88</v>
      </c>
      <c r="B17" s="59"/>
      <c r="C17" s="59"/>
      <c r="D17" s="59"/>
      <c r="E17" s="59"/>
      <c r="F17" s="60"/>
      <c r="G17" s="22"/>
      <c r="H17" s="24">
        <v>5</v>
      </c>
      <c r="I17" s="24">
        <v>5</v>
      </c>
      <c r="J17" s="24">
        <v>5</v>
      </c>
      <c r="K17" s="24">
        <v>5</v>
      </c>
      <c r="L17" s="24">
        <v>5</v>
      </c>
      <c r="M17" s="24">
        <v>5</v>
      </c>
      <c r="N17" s="24">
        <v>5</v>
      </c>
      <c r="O17" s="24">
        <v>5</v>
      </c>
      <c r="P17" s="24">
        <v>5</v>
      </c>
      <c r="Q17" s="24">
        <v>5</v>
      </c>
      <c r="R17" s="24">
        <v>5</v>
      </c>
      <c r="S17" s="9">
        <v>5</v>
      </c>
      <c r="T17" s="1">
        <f>SUM(H17:R17)</f>
        <v>55</v>
      </c>
    </row>
    <row r="18" spans="1:20" ht="64.5" customHeight="1">
      <c r="A18" s="7" t="s">
        <v>50</v>
      </c>
      <c r="B18" s="3" t="s">
        <v>10</v>
      </c>
      <c r="C18" s="7">
        <v>5</v>
      </c>
      <c r="D18" s="27" t="s">
        <v>62</v>
      </c>
      <c r="E18" s="28" t="s">
        <v>54</v>
      </c>
      <c r="F18" s="27" t="s">
        <v>62</v>
      </c>
      <c r="G18" s="23"/>
      <c r="H18" s="7">
        <v>5</v>
      </c>
      <c r="I18" s="7">
        <v>5</v>
      </c>
      <c r="J18" s="7">
        <v>5</v>
      </c>
      <c r="K18" s="7">
        <v>5</v>
      </c>
      <c r="L18" s="7">
        <v>5</v>
      </c>
      <c r="M18" s="7">
        <v>5</v>
      </c>
      <c r="N18" s="7">
        <v>5</v>
      </c>
      <c r="O18" s="7">
        <v>5</v>
      </c>
      <c r="P18" s="7">
        <v>5</v>
      </c>
      <c r="Q18" s="7">
        <v>5</v>
      </c>
      <c r="R18" s="7">
        <v>5</v>
      </c>
      <c r="S18" s="17">
        <f>SUM(H18:R18)/11</f>
        <v>5</v>
      </c>
      <c r="T18" s="1">
        <f t="shared" si="1"/>
        <v>55</v>
      </c>
    </row>
    <row r="19" spans="1:20" ht="35.25" customHeight="1">
      <c r="A19" s="58" t="s">
        <v>64</v>
      </c>
      <c r="B19" s="59"/>
      <c r="C19" s="59"/>
      <c r="D19" s="59"/>
      <c r="E19" s="59"/>
      <c r="F19" s="60"/>
      <c r="G19" s="22"/>
      <c r="H19" s="24">
        <f>SUM(H20:H21)</f>
        <v>5</v>
      </c>
      <c r="I19" s="24">
        <f aca="true" t="shared" si="3" ref="I19:R19">SUM(I20:I21)</f>
        <v>5</v>
      </c>
      <c r="J19" s="24">
        <f t="shared" si="3"/>
        <v>5</v>
      </c>
      <c r="K19" s="24">
        <f t="shared" si="3"/>
        <v>5</v>
      </c>
      <c r="L19" s="24">
        <f t="shared" si="3"/>
        <v>5</v>
      </c>
      <c r="M19" s="24">
        <f t="shared" si="3"/>
        <v>5</v>
      </c>
      <c r="N19" s="24">
        <f t="shared" si="3"/>
        <v>5</v>
      </c>
      <c r="O19" s="24">
        <f t="shared" si="3"/>
        <v>5</v>
      </c>
      <c r="P19" s="24">
        <f t="shared" si="3"/>
        <v>5</v>
      </c>
      <c r="Q19" s="24">
        <f t="shared" si="3"/>
        <v>5</v>
      </c>
      <c r="R19" s="24">
        <f t="shared" si="3"/>
        <v>10</v>
      </c>
      <c r="S19" s="9">
        <v>10</v>
      </c>
      <c r="T19" s="1">
        <f>SUM(H19:R19)</f>
        <v>60</v>
      </c>
    </row>
    <row r="20" spans="1:20" ht="51">
      <c r="A20" s="7" t="s">
        <v>51</v>
      </c>
      <c r="B20" s="3" t="s">
        <v>11</v>
      </c>
      <c r="C20" s="7">
        <v>5</v>
      </c>
      <c r="D20" s="27" t="s">
        <v>62</v>
      </c>
      <c r="E20" s="28" t="s">
        <v>54</v>
      </c>
      <c r="F20" s="27" t="s">
        <v>62</v>
      </c>
      <c r="G20" s="23"/>
      <c r="H20" s="7">
        <v>5</v>
      </c>
      <c r="I20" s="7">
        <v>5</v>
      </c>
      <c r="J20" s="7">
        <v>5</v>
      </c>
      <c r="K20" s="7">
        <v>5</v>
      </c>
      <c r="L20" s="7">
        <v>5</v>
      </c>
      <c r="M20" s="7">
        <v>5</v>
      </c>
      <c r="N20" s="7">
        <v>5</v>
      </c>
      <c r="O20" s="7">
        <v>5</v>
      </c>
      <c r="P20" s="7">
        <v>5</v>
      </c>
      <c r="Q20" s="7">
        <v>5</v>
      </c>
      <c r="R20" s="7">
        <v>5</v>
      </c>
      <c r="S20" s="17">
        <f>SUM(H20:R20)/11</f>
        <v>5</v>
      </c>
      <c r="T20" s="1">
        <f t="shared" si="1"/>
        <v>55</v>
      </c>
    </row>
    <row r="21" spans="1:20" ht="76.5">
      <c r="A21" s="7" t="s">
        <v>52</v>
      </c>
      <c r="B21" s="3" t="s">
        <v>12</v>
      </c>
      <c r="C21" s="7">
        <v>5</v>
      </c>
      <c r="D21" s="27" t="s">
        <v>62</v>
      </c>
      <c r="E21" s="28" t="s">
        <v>73</v>
      </c>
      <c r="F21" s="3" t="s">
        <v>94</v>
      </c>
      <c r="G21" s="23"/>
      <c r="H21" s="7" t="s">
        <v>25</v>
      </c>
      <c r="I21" s="7" t="s">
        <v>25</v>
      </c>
      <c r="J21" s="7" t="s">
        <v>25</v>
      </c>
      <c r="K21" s="7" t="s">
        <v>25</v>
      </c>
      <c r="L21" s="7" t="s">
        <v>25</v>
      </c>
      <c r="M21" s="7" t="s">
        <v>25</v>
      </c>
      <c r="N21" s="7" t="s">
        <v>25</v>
      </c>
      <c r="O21" s="7" t="s">
        <v>25</v>
      </c>
      <c r="P21" s="7" t="s">
        <v>25</v>
      </c>
      <c r="Q21" s="7" t="s">
        <v>25</v>
      </c>
      <c r="R21" s="7">
        <v>5</v>
      </c>
      <c r="S21" s="17">
        <v>5</v>
      </c>
      <c r="T21" s="1">
        <f t="shared" si="1"/>
        <v>5</v>
      </c>
    </row>
    <row r="22" spans="1:19" s="37" customFormat="1" ht="28.5" customHeight="1">
      <c r="A22" s="35"/>
      <c r="B22" s="36" t="s">
        <v>30</v>
      </c>
      <c r="C22" s="36">
        <v>55.7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55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</sheetData>
  <sheetProtection/>
  <mergeCells count="6">
    <mergeCell ref="A17:F17"/>
    <mergeCell ref="A19:F19"/>
    <mergeCell ref="H2:R2"/>
    <mergeCell ref="B1:E1"/>
    <mergeCell ref="A10:F10"/>
    <mergeCell ref="A5:F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F20"/>
  <sheetViews>
    <sheetView tabSelected="1" zoomScale="70" zoomScaleNormal="70" zoomScalePageLayoutView="0" workbookViewId="0" topLeftCell="B7">
      <selection activeCell="A7" sqref="A1:A16384"/>
    </sheetView>
  </sheetViews>
  <sheetFormatPr defaultColWidth="9.140625" defaultRowHeight="12.75"/>
  <cols>
    <col min="1" max="1" width="12.57421875" style="29" hidden="1" customWidth="1"/>
    <col min="2" max="2" width="5.421875" style="29" customWidth="1"/>
    <col min="3" max="3" width="35.8515625" style="29" customWidth="1"/>
    <col min="4" max="4" width="13.8515625" style="29" customWidth="1"/>
    <col min="5" max="5" width="16.00390625" style="29" customWidth="1"/>
    <col min="6" max="6" width="18.421875" style="29" customWidth="1"/>
    <col min="7" max="16384" width="9.140625" style="29" customWidth="1"/>
  </cols>
  <sheetData>
    <row r="1" ht="15.75">
      <c r="F1" s="39" t="s">
        <v>67</v>
      </c>
    </row>
    <row r="2" spans="1:6" ht="15.75">
      <c r="A2" s="30"/>
      <c r="B2" s="70" t="s">
        <v>58</v>
      </c>
      <c r="C2" s="70"/>
      <c r="D2" s="70"/>
      <c r="E2" s="70"/>
      <c r="F2" s="70"/>
    </row>
    <row r="3" spans="2:6" ht="15.75">
      <c r="B3" s="70" t="s">
        <v>59</v>
      </c>
      <c r="C3" s="70"/>
      <c r="D3" s="70"/>
      <c r="E3" s="70"/>
      <c r="F3" s="70"/>
    </row>
    <row r="4" spans="2:6" ht="15.75">
      <c r="B4" s="70" t="s">
        <v>60</v>
      </c>
      <c r="C4" s="70"/>
      <c r="D4" s="70"/>
      <c r="E4" s="70"/>
      <c r="F4" s="70"/>
    </row>
    <row r="5" ht="15.75">
      <c r="D5" s="44" t="s">
        <v>89</v>
      </c>
    </row>
    <row r="7" spans="1:6" s="5" customFormat="1" ht="60" customHeight="1">
      <c r="A7" s="5" t="s">
        <v>76</v>
      </c>
      <c r="B7" s="40" t="s">
        <v>39</v>
      </c>
      <c r="C7" s="40" t="s">
        <v>55</v>
      </c>
      <c r="D7" s="41" t="s">
        <v>77</v>
      </c>
      <c r="E7" s="40" t="s">
        <v>57</v>
      </c>
      <c r="F7" s="40" t="s">
        <v>56</v>
      </c>
    </row>
    <row r="8" spans="2:6" s="43" customFormat="1" ht="11.25">
      <c r="B8" s="42">
        <v>1</v>
      </c>
      <c r="C8" s="42">
        <v>2</v>
      </c>
      <c r="D8" s="42">
        <v>3</v>
      </c>
      <c r="E8" s="42">
        <v>4</v>
      </c>
      <c r="F8" s="42">
        <v>5</v>
      </c>
    </row>
    <row r="9" spans="1:6" ht="35.25" customHeight="1">
      <c r="A9" s="33">
        <f aca="true" t="shared" si="0" ref="A9:A19">E9/F9</f>
        <v>0.95</v>
      </c>
      <c r="B9" s="32">
        <v>1</v>
      </c>
      <c r="C9" s="46" t="s">
        <v>17</v>
      </c>
      <c r="D9" s="34">
        <f aca="true" t="shared" si="1" ref="D9:D19">A9*5</f>
        <v>4.75</v>
      </c>
      <c r="E9" s="31">
        <v>38</v>
      </c>
      <c r="F9" s="31">
        <v>40</v>
      </c>
    </row>
    <row r="10" spans="1:6" ht="35.25" customHeight="1">
      <c r="A10" s="33">
        <f>E10/F10</f>
        <v>0.95</v>
      </c>
      <c r="B10" s="32">
        <v>2</v>
      </c>
      <c r="C10" s="46" t="s">
        <v>20</v>
      </c>
      <c r="D10" s="34">
        <f>A10*5</f>
        <v>4.75</v>
      </c>
      <c r="E10" s="31">
        <v>38</v>
      </c>
      <c r="F10" s="31">
        <v>40</v>
      </c>
    </row>
    <row r="11" spans="1:6" ht="35.25" customHeight="1">
      <c r="A11" s="33">
        <f>E11/F11</f>
        <v>0.9111111111111111</v>
      </c>
      <c r="B11" s="32">
        <v>3</v>
      </c>
      <c r="C11" s="46" t="s">
        <v>90</v>
      </c>
      <c r="D11" s="34">
        <f>A11*5</f>
        <v>4.555555555555555</v>
      </c>
      <c r="E11" s="31">
        <v>41</v>
      </c>
      <c r="F11" s="31">
        <v>45</v>
      </c>
    </row>
    <row r="12" spans="1:6" ht="35.25" customHeight="1">
      <c r="A12" s="33">
        <f t="shared" si="0"/>
        <v>0.8888888888888888</v>
      </c>
      <c r="B12" s="32">
        <v>4</v>
      </c>
      <c r="C12" s="46" t="s">
        <v>14</v>
      </c>
      <c r="D12" s="34">
        <f t="shared" si="1"/>
        <v>4.444444444444445</v>
      </c>
      <c r="E12" s="31">
        <v>40</v>
      </c>
      <c r="F12" s="31">
        <v>45</v>
      </c>
    </row>
    <row r="13" spans="1:6" ht="35.25" customHeight="1">
      <c r="A13" s="33">
        <f t="shared" si="0"/>
        <v>0.7777777777777778</v>
      </c>
      <c r="B13" s="32">
        <v>5</v>
      </c>
      <c r="C13" s="46" t="s">
        <v>19</v>
      </c>
      <c r="D13" s="34">
        <f t="shared" si="1"/>
        <v>3.888888888888889</v>
      </c>
      <c r="E13" s="31">
        <v>35</v>
      </c>
      <c r="F13" s="31">
        <v>45</v>
      </c>
    </row>
    <row r="14" spans="1:6" ht="35.25" customHeight="1">
      <c r="A14" s="33">
        <f t="shared" si="0"/>
        <v>0.775</v>
      </c>
      <c r="B14" s="32">
        <v>6</v>
      </c>
      <c r="C14" s="46" t="s">
        <v>18</v>
      </c>
      <c r="D14" s="34">
        <f t="shared" si="1"/>
        <v>3.875</v>
      </c>
      <c r="E14" s="31">
        <v>31</v>
      </c>
      <c r="F14" s="31">
        <v>40</v>
      </c>
    </row>
    <row r="15" spans="1:6" ht="35.25" customHeight="1">
      <c r="A15" s="33">
        <f t="shared" si="0"/>
        <v>0.7333333333333333</v>
      </c>
      <c r="B15" s="32">
        <v>7</v>
      </c>
      <c r="C15" s="46" t="s">
        <v>15</v>
      </c>
      <c r="D15" s="34">
        <f t="shared" si="1"/>
        <v>3.6666666666666665</v>
      </c>
      <c r="E15" s="31">
        <v>33</v>
      </c>
      <c r="F15" s="31">
        <v>45</v>
      </c>
    </row>
    <row r="16" spans="1:6" ht="35.25" customHeight="1">
      <c r="A16" s="33">
        <f t="shared" si="0"/>
        <v>0.7111111111111111</v>
      </c>
      <c r="B16" s="32">
        <v>8</v>
      </c>
      <c r="C16" s="46" t="s">
        <v>16</v>
      </c>
      <c r="D16" s="34">
        <f t="shared" si="1"/>
        <v>3.555555555555556</v>
      </c>
      <c r="E16" s="31">
        <v>32</v>
      </c>
      <c r="F16" s="31">
        <v>45</v>
      </c>
    </row>
    <row r="17" spans="1:6" ht="35.25" customHeight="1">
      <c r="A17" s="33">
        <f t="shared" si="0"/>
        <v>0.7111111111111111</v>
      </c>
      <c r="B17" s="32">
        <v>9</v>
      </c>
      <c r="C17" s="46" t="s">
        <v>22</v>
      </c>
      <c r="D17" s="34">
        <f t="shared" si="1"/>
        <v>3.555555555555556</v>
      </c>
      <c r="E17" s="31">
        <v>32</v>
      </c>
      <c r="F17" s="31">
        <v>45</v>
      </c>
    </row>
    <row r="18" spans="1:6" ht="35.25" customHeight="1">
      <c r="A18" s="33">
        <f t="shared" si="0"/>
        <v>0.6909090909090909</v>
      </c>
      <c r="B18" s="32">
        <v>10</v>
      </c>
      <c r="C18" s="46" t="s">
        <v>13</v>
      </c>
      <c r="D18" s="34">
        <f t="shared" si="1"/>
        <v>3.4545454545454546</v>
      </c>
      <c r="E18" s="31">
        <v>38</v>
      </c>
      <c r="F18" s="31">
        <v>55</v>
      </c>
    </row>
    <row r="19" spans="1:6" ht="35.25" customHeight="1">
      <c r="A19" s="33">
        <f t="shared" si="0"/>
        <v>0.5692307692307692</v>
      </c>
      <c r="B19" s="32">
        <v>11</v>
      </c>
      <c r="C19" s="46" t="s">
        <v>79</v>
      </c>
      <c r="D19" s="34">
        <f t="shared" si="1"/>
        <v>2.846153846153846</v>
      </c>
      <c r="E19" s="31">
        <v>37</v>
      </c>
      <c r="F19" s="31">
        <v>65</v>
      </c>
    </row>
    <row r="20" spans="2:6" ht="51" customHeight="1">
      <c r="B20" s="71" t="s">
        <v>61</v>
      </c>
      <c r="C20" s="72"/>
      <c r="D20" s="34">
        <f>SUM(D9:D19)/11</f>
        <v>3.940215087942361</v>
      </c>
      <c r="E20" s="31" t="s">
        <v>53</v>
      </c>
      <c r="F20" s="31" t="s">
        <v>53</v>
      </c>
    </row>
  </sheetData>
  <sheetProtection/>
  <mergeCells count="4">
    <mergeCell ref="B4:F4"/>
    <mergeCell ref="B2:F2"/>
    <mergeCell ref="B3:F3"/>
    <mergeCell ref="B20:C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Зехова Алевтина А.</cp:lastModifiedBy>
  <cp:lastPrinted>2015-06-19T01:28:43Z</cp:lastPrinted>
  <dcterms:created xsi:type="dcterms:W3CDTF">1996-10-08T23:32:33Z</dcterms:created>
  <dcterms:modified xsi:type="dcterms:W3CDTF">2015-06-29T04:21:15Z</dcterms:modified>
  <cp:category/>
  <cp:version/>
  <cp:contentType/>
  <cp:contentStatus/>
</cp:coreProperties>
</file>